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2330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1" i="10" l="1"/>
  <c r="H130" i="10"/>
  <c r="I130" i="10"/>
  <c r="J130" i="10"/>
  <c r="K130" i="10"/>
  <c r="L130" i="10"/>
  <c r="I131" i="10"/>
  <c r="J131" i="10"/>
  <c r="K131" i="10"/>
  <c r="L131" i="10"/>
  <c r="I132" i="10"/>
  <c r="J132" i="10"/>
  <c r="K132" i="10"/>
  <c r="L132" i="10"/>
  <c r="I133" i="10"/>
  <c r="J133" i="10"/>
  <c r="K133" i="10"/>
  <c r="L133" i="10"/>
  <c r="I134" i="10"/>
  <c r="J134" i="10"/>
  <c r="K134" i="10"/>
  <c r="L134" i="10"/>
  <c r="K110" i="10"/>
  <c r="K116" i="10"/>
  <c r="K26" i="10" l="1"/>
  <c r="K25" i="10"/>
  <c r="K19" i="10" s="1"/>
  <c r="K80" i="10"/>
  <c r="J110" i="10"/>
  <c r="J122" i="10"/>
  <c r="I79" i="10"/>
  <c r="J79" i="10"/>
  <c r="K79" i="10"/>
  <c r="L79" i="10"/>
  <c r="M79" i="10"/>
  <c r="M133" i="10" s="1"/>
  <c r="L80" i="10"/>
  <c r="M80" i="10"/>
  <c r="M134" i="10" s="1"/>
  <c r="I81" i="10"/>
  <c r="J81" i="10"/>
  <c r="K81" i="10"/>
  <c r="L81" i="10"/>
  <c r="M81" i="10"/>
  <c r="M135" i="10" s="1"/>
  <c r="J78" i="10"/>
  <c r="K78" i="10"/>
  <c r="L78" i="10"/>
  <c r="M78" i="10"/>
  <c r="M132" i="10" s="1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18" i="10" l="1"/>
  <c r="J116" i="10"/>
  <c r="J112" i="10"/>
  <c r="J106" i="10"/>
  <c r="J104" i="10"/>
  <c r="J100" i="10" s="1"/>
  <c r="J98" i="10"/>
  <c r="J94" i="10" s="1"/>
  <c r="J88" i="10"/>
  <c r="J86" i="10"/>
  <c r="J135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L124" i="10"/>
  <c r="L118" i="10"/>
  <c r="L112" i="10"/>
  <c r="L106" i="10"/>
  <c r="L100" i="10"/>
  <c r="L94" i="10"/>
  <c r="L88" i="10"/>
  <c r="L8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K76" i="10"/>
  <c r="L76" i="10"/>
  <c r="I77" i="10"/>
  <c r="I78" i="10"/>
  <c r="I112" i="10"/>
  <c r="L16" i="10"/>
  <c r="K16" i="10"/>
  <c r="I22" i="10"/>
  <c r="I16" i="10" s="1"/>
  <c r="I20" i="10"/>
  <c r="H20" i="10"/>
  <c r="H82" i="10"/>
  <c r="H76" i="10" s="1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H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30" i="10" s="1"/>
  <c r="M16" i="10"/>
  <c r="G106" i="10"/>
  <c r="G22" i="10"/>
  <c r="G21" i="10"/>
  <c r="G118" i="10"/>
  <c r="G81" i="10"/>
  <c r="G19" i="10"/>
  <c r="G130" i="10" l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<sst xmlns="http://schemas.openxmlformats.org/spreadsheetml/2006/main" count="206" uniqueCount="65">
  <si>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</si>
  <si>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</si>
  <si>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</si>
  <si>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</si>
  <si>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</si>
  <si>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</si>
  <si>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</si>
  <si>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</si>
  <si>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</si>
  <si>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</si>
  <si>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</si>
  <si>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</si>
  <si>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</si>
  <si>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</si>
  <si>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</si>
  <si>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</si>
  <si>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</si>
  <si>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</si>
  <si>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</si>
  <si>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</si>
  <si>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</si>
  <si>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</si>
  <si>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</si>
  <si>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</si>
  <si>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</si>
  <si>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</si>
  <si>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</si>
  <si>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</si>
  <si>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</si>
  <si>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</si>
  <si>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</si>
  <si>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</si>
  <si>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</si>
  <si>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</si>
  <si>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</si>
  <si>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</si>
  <si>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</si>
  <si>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</si>
  <si>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</si>
  <si>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</si>
  <si>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</si>
  <si>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</si>
  <si>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</si>
  <si>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</si>
  <si>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</si>
  <si>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</si>
  <si>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</si>
  <si>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</si>
  <si>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</si>
  <si>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</si>
  <si>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</si>
  <si>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</si>
  <si>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</si>
  <si>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</si>
  <si>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</si>
  <si>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</si>
  <si>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</si>
  <si>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</si>
  <si>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</si>
  <si>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</si>
  <si>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</si>
  <si>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2022-2024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</si>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</sst>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9"/>
  <sheetViews>
    <sheetView tabSelected="1" view="pageBreakPreview" topLeftCell="A85" zoomScale="90" zoomScaleNormal="90" zoomScaleSheetLayoutView="90" workbookViewId="0">
      <selection activeCell="J120" sqref="J120"/>
    </sheetView>
  </sheetViews>
  <sheetFormatPr defaultColWidth="9.140625" defaultRowHeight="15.75" x14ac:dyDescent="0.25"/>
  <cols>
    <col min="1" max="1" width="2.85546875" style="1" customWidth="1"/>
    <col min="2" max="2" width="5.85546875" style="1" customWidth="1"/>
    <col min="3" max="3" width="33.7109375" style="2" customWidth="1"/>
    <col min="4" max="4" width="13.5703125" style="2" customWidth="1"/>
    <col min="5" max="5" width="15.42578125" style="2" customWidth="1"/>
    <col min="6" max="6" width="28.42578125" style="2" customWidth="1"/>
    <col min="7" max="7" width="17.28515625" style="2" customWidth="1"/>
    <col min="8" max="8" width="14.85546875" style="2" bestFit="1" customWidth="1"/>
    <col min="9" max="10" width="14.28515625" style="2" bestFit="1" customWidth="1"/>
    <col min="11" max="11" width="18.28515625" style="2" bestFit="1" customWidth="1"/>
    <col min="12" max="12" width="14.28515625" style="2" bestFit="1" customWidth="1"/>
    <col min="13" max="13" width="15.28515625" style="2" customWidth="1"/>
    <col min="14" max="14" width="14.28515625" style="78" hidden="1" customWidth="1"/>
    <col min="15" max="15" width="14.28515625" style="2" hidden="1" customWidth="1"/>
    <col min="16" max="16" width="12.85546875" style="1" hidden="1" customWidth="1"/>
    <col min="17" max="18" width="8.140625" style="3" bestFit="1" customWidth="1"/>
    <col min="19" max="19" width="13" style="3" bestFit="1" customWidth="1"/>
    <col min="20" max="20" width="14.5703125" style="3" customWidth="1"/>
    <col min="21" max="16384" width="9.140625" style="3"/>
  </cols>
  <sheetData>
    <row r="1" spans="2:16" ht="30.75" customHeight="1" x14ac:dyDescent="0.25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25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25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25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25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25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64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5" thickBot="1" x14ac:dyDescent="0.3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25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25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25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25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25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5" hidden="1" thickBot="1" x14ac:dyDescent="0.3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25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479191.48871000001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193902.15638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25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25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25">
      <c r="B19" s="102"/>
      <c r="C19" s="105"/>
      <c r="D19" s="105"/>
      <c r="E19" s="10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25">
      <c r="B20" s="102"/>
      <c r="C20" s="105"/>
      <c r="D20" s="105"/>
      <c r="E20" s="108"/>
      <c r="F20" s="27" t="s">
        <v>4</v>
      </c>
      <c r="G20" s="28">
        <f t="shared" si="1"/>
        <v>26875.095160000001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1003.09216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25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25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25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25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25">
      <c r="B25" s="99"/>
      <c r="C25" s="93"/>
      <c r="D25" s="93"/>
      <c r="E25" s="96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25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25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25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25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25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25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25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25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25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25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25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25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25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25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25">
      <c r="B40" s="98" t="s">
        <v>22</v>
      </c>
      <c r="C40" s="92" t="s">
        <v>45</v>
      </c>
      <c r="D40" s="92">
        <v>2022</v>
      </c>
      <c r="E40" s="95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25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25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25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25">
      <c r="B44" s="99"/>
      <c r="C44" s="93"/>
      <c r="D44" s="93"/>
      <c r="E44" s="96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25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25">
      <c r="B46" s="98" t="s">
        <v>23</v>
      </c>
      <c r="C46" s="92" t="s">
        <v>28</v>
      </c>
      <c r="D46" s="92">
        <v>2022.2022999999999</v>
      </c>
      <c r="E46" s="95" t="s">
        <v>10</v>
      </c>
      <c r="F46" s="35" t="s">
        <v>1</v>
      </c>
      <c r="G46" s="36">
        <f t="shared" si="1"/>
        <v>6161.0993600000002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0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25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25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25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25">
      <c r="B50" s="99"/>
      <c r="C50" s="93"/>
      <c r="D50" s="93"/>
      <c r="E50" s="96"/>
      <c r="F50" s="40" t="s">
        <v>4</v>
      </c>
      <c r="G50" s="41">
        <f t="shared" si="10"/>
        <v>6161.0993600000002</v>
      </c>
      <c r="H50" s="42">
        <v>2520.4083500000002</v>
      </c>
      <c r="I50" s="45">
        <f>2388.46888+1252.22213</f>
        <v>3640.69101</v>
      </c>
      <c r="J50" s="73"/>
      <c r="K50" s="42"/>
      <c r="L50" s="43"/>
      <c r="M50" s="43"/>
      <c r="N50" s="3"/>
      <c r="O50" s="3"/>
      <c r="P50" s="3"/>
    </row>
    <row r="51" spans="2:16" x14ac:dyDescent="0.25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25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25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25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25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25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25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25">
      <c r="B58" s="98" t="s">
        <v>25</v>
      </c>
      <c r="C58" s="92" t="s">
        <v>54</v>
      </c>
      <c r="D58" s="92" t="s">
        <v>61</v>
      </c>
      <c r="E58" s="95" t="s">
        <v>10</v>
      </c>
      <c r="F58" s="35" t="s">
        <v>1</v>
      </c>
      <c r="G58" s="36">
        <f t="shared" si="10"/>
        <v>5940.35862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0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25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25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25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25">
      <c r="B62" s="99"/>
      <c r="C62" s="93"/>
      <c r="D62" s="93"/>
      <c r="E62" s="96"/>
      <c r="F62" s="40" t="s">
        <v>4</v>
      </c>
      <c r="G62" s="41">
        <f t="shared" ref="G62:G75" si="15">SUM(H62:M62)</f>
        <v>5940.35862</v>
      </c>
      <c r="H62" s="42">
        <f>1691.5-354.63721</f>
        <v>1336.8627900000001</v>
      </c>
      <c r="I62" s="45">
        <v>1603.4958299999998</v>
      </c>
      <c r="J62" s="73">
        <v>3000</v>
      </c>
      <c r="K62" s="42"/>
      <c r="L62" s="43"/>
      <c r="M62" s="43"/>
      <c r="N62" s="3"/>
      <c r="O62" s="3"/>
      <c r="P62" s="46"/>
    </row>
    <row r="63" spans="2:16" x14ac:dyDescent="0.25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25">
      <c r="B64" s="98" t="s">
        <v>26</v>
      </c>
      <c r="C64" s="92" t="s">
        <v>39</v>
      </c>
      <c r="D64" s="92" t="s">
        <v>62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25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25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25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25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5" thickBot="1" x14ac:dyDescent="0.3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25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25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25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25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25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5" thickBot="1" x14ac:dyDescent="0.3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25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664130.50757000002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97840.243660000007</v>
      </c>
      <c r="K76" s="25">
        <f t="shared" si="18"/>
        <v>101915.31594000001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25">
      <c r="B77" s="102"/>
      <c r="C77" s="105"/>
      <c r="D77" s="105"/>
      <c r="E77" s="10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25">
      <c r="B78" s="102"/>
      <c r="C78" s="105"/>
      <c r="D78" s="105"/>
      <c r="E78" s="10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25">
      <c r="B79" s="102"/>
      <c r="C79" s="105"/>
      <c r="D79" s="105"/>
      <c r="E79" s="10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25">
      <c r="B80" s="102"/>
      <c r="C80" s="105"/>
      <c r="D80" s="105"/>
      <c r="E80" s="108"/>
      <c r="F80" s="27" t="s">
        <v>4</v>
      </c>
      <c r="G80" s="28">
        <f t="shared" si="17"/>
        <v>115633.31612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20829.692419999999</v>
      </c>
      <c r="K80" s="29">
        <f>SUM(K86,K92,K98,K104,K110,K116,K122,K128)</f>
        <v>25824.406849999999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25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25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25">
      <c r="B83" s="99"/>
      <c r="C83" s="93"/>
      <c r="D83" s="93"/>
      <c r="E83" s="96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25">
      <c r="B84" s="99"/>
      <c r="C84" s="93"/>
      <c r="D84" s="93"/>
      <c r="E84" s="96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25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25">
      <c r="B86" s="99"/>
      <c r="C86" s="93"/>
      <c r="D86" s="93"/>
      <c r="E86" s="96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25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25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25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25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25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25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25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25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25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25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25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25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25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25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25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25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25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25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25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25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26352.5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16620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25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25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25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25">
      <c r="B110" s="99"/>
      <c r="C110" s="93"/>
      <c r="D110" s="93"/>
      <c r="E110" s="96"/>
      <c r="F110" s="40" t="s">
        <v>4</v>
      </c>
      <c r="G110" s="41">
        <f t="shared" si="23"/>
        <v>26352.5</v>
      </c>
      <c r="H110" s="42"/>
      <c r="I110" s="45">
        <v>0</v>
      </c>
      <c r="J110" s="73">
        <f>2700+13920</f>
        <v>16620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25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25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68064.512640000001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18658.250350000002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25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25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25">
      <c r="B115" s="99"/>
      <c r="C115" s="93"/>
      <c r="D115" s="93"/>
      <c r="E115" s="96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25">
      <c r="B116" s="99"/>
      <c r="C116" s="93"/>
      <c r="D116" s="93"/>
      <c r="E116" s="96"/>
      <c r="F116" s="40" t="s">
        <v>4</v>
      </c>
      <c r="G116" s="41">
        <f t="shared" si="23"/>
        <v>42579.512640000001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10.51051+3000+133.6031+356.76766+2.05324+180.31584+4475</f>
        <v>8158.2503500000003</v>
      </c>
      <c r="L116" s="43">
        <v>3000</v>
      </c>
      <c r="M116" s="43">
        <v>3000</v>
      </c>
      <c r="N116" s="3"/>
      <c r="O116" s="3"/>
      <c r="P116" s="3"/>
    </row>
    <row r="117" spans="2:16" x14ac:dyDescent="0.25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25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12342.37293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7980.85779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25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25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25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25">
      <c r="B122" s="99"/>
      <c r="C122" s="93"/>
      <c r="D122" s="93"/>
      <c r="E122" s="96"/>
      <c r="F122" s="40" t="s">
        <v>4</v>
      </c>
      <c r="G122" s="41">
        <f t="shared" ref="G122:G135" si="28">SUM(H122:M122)</f>
        <v>3355.5109299999995</v>
      </c>
      <c r="H122" s="42"/>
      <c r="I122" s="45">
        <v>3.2032099999999999</v>
      </c>
      <c r="J122" s="73">
        <f>6.30786+1672.99993</f>
        <v>1679.3077899999998</v>
      </c>
      <c r="K122" s="42">
        <v>1672.9999299999999</v>
      </c>
      <c r="L122" s="43"/>
      <c r="M122" s="43"/>
      <c r="N122" s="3"/>
      <c r="O122" s="3"/>
      <c r="P122" s="3"/>
    </row>
    <row r="123" spans="2:16" ht="16.5" thickBot="1" x14ac:dyDescent="0.3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25">
      <c r="B124" s="98" t="s">
        <v>37</v>
      </c>
      <c r="C124" s="92" t="s">
        <v>63</v>
      </c>
      <c r="D124" s="92">
        <v>2024.2025000000001</v>
      </c>
      <c r="E124" s="95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25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25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25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25">
      <c r="B128" s="99"/>
      <c r="C128" s="93"/>
      <c r="D128" s="93"/>
      <c r="E128" s="96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v>3995</v>
      </c>
      <c r="L128" s="43"/>
      <c r="M128" s="43"/>
      <c r="N128" s="3"/>
      <c r="O128" s="3"/>
      <c r="P128" s="3"/>
    </row>
    <row r="129" spans="2:16" ht="16.5" thickBot="1" x14ac:dyDescent="0.3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25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1143321.9962800001</v>
      </c>
      <c r="H130" s="25">
        <f>SUM(H76,H16)</f>
        <v>407596.19046000007</v>
      </c>
      <c r="I130" s="25">
        <f t="shared" ref="I130:M130" si="30">SUM(I76,I16)</f>
        <v>177770.80504000001</v>
      </c>
      <c r="J130" s="25">
        <f t="shared" si="30"/>
        <v>254517.52846</v>
      </c>
      <c r="K130" s="70">
        <f t="shared" si="30"/>
        <v>295817.47232</v>
      </c>
      <c r="L130" s="25">
        <f t="shared" si="30"/>
        <v>3810</v>
      </c>
      <c r="M130" s="26">
        <f>SUM(M76,M16)</f>
        <v>3810</v>
      </c>
      <c r="N130" s="3"/>
      <c r="O130" s="3"/>
      <c r="P130" s="3"/>
    </row>
    <row r="131" spans="2:16" x14ac:dyDescent="0.25">
      <c r="B131" s="102"/>
      <c r="C131" s="105"/>
      <c r="D131" s="105"/>
      <c r="E131" s="108"/>
      <c r="F131" s="27" t="s">
        <v>2</v>
      </c>
      <c r="G131" s="28">
        <f t="shared" si="28"/>
        <v>492687.84068999998</v>
      </c>
      <c r="H131" s="29">
        <f t="shared" ref="H130:M135" si="31">SUM(H77,H17)</f>
        <v>268352.46828999999</v>
      </c>
      <c r="I131" s="29">
        <f t="shared" ref="I131:M131" si="32">SUM(I77,I17)</f>
        <v>105124.2</v>
      </c>
      <c r="J131" s="29">
        <f t="shared" si="32"/>
        <v>54211.172400000003</v>
      </c>
      <c r="K131" s="71">
        <f t="shared" si="32"/>
        <v>65000</v>
      </c>
      <c r="L131" s="29">
        <f t="shared" si="32"/>
        <v>0</v>
      </c>
      <c r="M131" s="30">
        <f t="shared" si="32"/>
        <v>0</v>
      </c>
      <c r="N131" s="3"/>
      <c r="O131" s="3"/>
      <c r="P131" s="3"/>
    </row>
    <row r="132" spans="2:16" x14ac:dyDescent="0.25">
      <c r="B132" s="102"/>
      <c r="C132" s="105"/>
      <c r="D132" s="105"/>
      <c r="E132" s="108"/>
      <c r="F132" s="27" t="s">
        <v>3</v>
      </c>
      <c r="G132" s="28">
        <f t="shared" si="28"/>
        <v>16378.043489999998</v>
      </c>
      <c r="H132" s="29">
        <f t="shared" si="31"/>
        <v>5503.6310100000001</v>
      </c>
      <c r="I132" s="29">
        <f t="shared" ref="I132:M132" si="33">SUM(I78,I18)</f>
        <v>955.67455000000007</v>
      </c>
      <c r="J132" s="29">
        <f t="shared" si="33"/>
        <v>9327.8288400000001</v>
      </c>
      <c r="K132" s="71">
        <f t="shared" si="33"/>
        <v>590.90908999999999</v>
      </c>
      <c r="L132" s="29">
        <f t="shared" si="33"/>
        <v>0</v>
      </c>
      <c r="M132" s="30">
        <f t="shared" si="33"/>
        <v>0</v>
      </c>
      <c r="N132" s="3"/>
      <c r="O132" s="3"/>
      <c r="P132" s="3"/>
    </row>
    <row r="133" spans="2:16" x14ac:dyDescent="0.25">
      <c r="B133" s="102"/>
      <c r="C133" s="105"/>
      <c r="D133" s="105"/>
      <c r="E133" s="108"/>
      <c r="F133" s="31" t="s">
        <v>42</v>
      </c>
      <c r="G133" s="28">
        <f t="shared" si="28"/>
        <v>491747.70081999997</v>
      </c>
      <c r="H133" s="29">
        <f t="shared" si="31"/>
        <v>76368</v>
      </c>
      <c r="I133" s="29">
        <f t="shared" ref="I133:M133" si="34">SUM(I79,I19)</f>
        <v>45441.179089999998</v>
      </c>
      <c r="J133" s="29">
        <f t="shared" si="34"/>
        <v>166539.45750999998</v>
      </c>
      <c r="K133" s="71">
        <f t="shared" si="34"/>
        <v>203399.06422</v>
      </c>
      <c r="L133" s="29">
        <f t="shared" si="34"/>
        <v>0</v>
      </c>
      <c r="M133" s="30">
        <f t="shared" si="34"/>
        <v>0</v>
      </c>
      <c r="N133" s="3"/>
      <c r="O133" s="3"/>
      <c r="P133" s="3"/>
    </row>
    <row r="134" spans="2:16" x14ac:dyDescent="0.25">
      <c r="B134" s="102"/>
      <c r="C134" s="105"/>
      <c r="D134" s="105"/>
      <c r="E134" s="108"/>
      <c r="F134" s="27" t="s">
        <v>4</v>
      </c>
      <c r="G134" s="28">
        <f t="shared" si="28"/>
        <v>142508.41128</v>
      </c>
      <c r="H134" s="29">
        <f t="shared" si="31"/>
        <v>57372.091160000011</v>
      </c>
      <c r="I134" s="29">
        <f t="shared" ref="I134:M134" si="35">SUM(I80,I20)</f>
        <v>26249.751400000001</v>
      </c>
      <c r="J134" s="29">
        <f t="shared" si="35"/>
        <v>24439.06971</v>
      </c>
      <c r="K134" s="71">
        <f t="shared" si="35"/>
        <v>26827.49901</v>
      </c>
      <c r="L134" s="29">
        <f t="shared" si="35"/>
        <v>3810</v>
      </c>
      <c r="M134" s="30">
        <f t="shared" si="35"/>
        <v>3810</v>
      </c>
      <c r="N134" s="3"/>
      <c r="O134" s="3"/>
      <c r="P134" s="3"/>
    </row>
    <row r="135" spans="2:16" ht="16.5" thickBot="1" x14ac:dyDescent="0.3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1"/>
        <v>0</v>
      </c>
      <c r="I135" s="59">
        <f t="shared" si="31"/>
        <v>0</v>
      </c>
      <c r="J135" s="76">
        <f t="shared" si="31"/>
        <v>0</v>
      </c>
      <c r="K135" s="59">
        <f t="shared" si="31"/>
        <v>0</v>
      </c>
      <c r="L135" s="60">
        <f t="shared" si="31"/>
        <v>0</v>
      </c>
      <c r="M135" s="60">
        <f t="shared" si="31"/>
        <v>0</v>
      </c>
      <c r="N135" s="3"/>
      <c r="O135" s="3"/>
      <c r="P135" s="3"/>
    </row>
    <row r="137" spans="2:16" x14ac:dyDescent="0.25">
      <c r="K137" s="61"/>
      <c r="M137" s="61"/>
      <c r="N137" s="77"/>
      <c r="O137" s="61"/>
    </row>
    <row r="139" spans="2:16" x14ac:dyDescent="0.25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4" fitToHeight="3" orientation="landscape" r:id="rId1"/>
  <rowBreaks count="3" manualBreakCount="3">
    <brk id="48" min="1" max="15" man="1"/>
    <brk id="87" min="1" max="15" man="1"/>
    <brk id="12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2025-09-08T07:47:01Z</dcterms:modified>
</cp:coreProperties>
</file>